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11580" activeTab="1"/>
  </bookViews>
  <sheets>
    <sheet name="Données" sheetId="1" r:id="rId1"/>
    <sheet name="Graphique" sheetId="2" r:id="rId2"/>
  </sheets>
  <definedNames>
    <definedName name="_xlnm.Print_Area" localSheetId="0">'Données'!$A$1:$M$20</definedName>
  </definedNames>
  <calcPr fullCalcOnLoad="1"/>
</workbook>
</file>

<file path=xl/sharedStrings.xml><?xml version="1.0" encoding="utf-8"?>
<sst xmlns="http://schemas.openxmlformats.org/spreadsheetml/2006/main" count="44" uniqueCount="20">
  <si>
    <t>Cumul</t>
  </si>
  <si>
    <t>Total</t>
  </si>
  <si>
    <t>La réduction de la pollution de l’air</t>
  </si>
  <si>
    <t>La lutte contre la pollution de l’eau, des rivières et des lacs</t>
  </si>
  <si>
    <t>La sauvegarde des plantes et des animaux</t>
  </si>
  <si>
    <t>L’élimination et le tri des déchets ménagers</t>
  </si>
  <si>
    <t>La prévention des risques naturels</t>
  </si>
  <si>
    <t>La lutte contre les risques de l’industrie nucléaire</t>
  </si>
  <si>
    <t>La protection des paysages</t>
  </si>
  <si>
    <t>La lutte contre le bruit</t>
  </si>
  <si>
    <t>En % arrondis</t>
  </si>
  <si>
    <t>Les actions que l’État doit mener en priorité dans le domaine de la protection de l'environnement</t>
  </si>
  <si>
    <r>
      <t xml:space="preserve">La lutte contre le réchauffement de la planète </t>
    </r>
    <r>
      <rPr>
        <sz val="9"/>
        <rFont val="Arial"/>
        <family val="2"/>
      </rPr>
      <t>(*)</t>
    </r>
  </si>
  <si>
    <r>
      <t xml:space="preserve">Le recours à des technologies respectueuses de l’environnement </t>
    </r>
    <r>
      <rPr>
        <sz val="9"/>
        <rFont val="Arial"/>
        <family val="2"/>
      </rPr>
      <t>(*)</t>
    </r>
  </si>
  <si>
    <t>Synthèse (cumul) 2007-2015</t>
  </si>
  <si>
    <r>
      <t>1</t>
    </r>
    <r>
      <rPr>
        <b/>
        <vertAlign val="superscript"/>
        <sz val="10"/>
        <rFont val="Arial"/>
        <family val="2"/>
      </rPr>
      <t>re</t>
    </r>
    <r>
      <rPr>
        <b/>
        <sz val="10"/>
        <rFont val="Arial"/>
        <family val="2"/>
      </rPr>
      <t xml:space="preserve"> réponse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</si>
  <si>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réponse</t>
    </r>
  </si>
  <si>
    <r>
      <t>1</t>
    </r>
    <r>
      <rPr>
        <b/>
        <vertAlign val="superscript"/>
        <sz val="10"/>
        <rFont val="Arial"/>
        <family val="2"/>
      </rPr>
      <t xml:space="preserve">re </t>
    </r>
    <r>
      <rPr>
        <b/>
        <sz val="10"/>
        <rFont val="Arial"/>
        <family val="2"/>
      </rPr>
      <t>réponse</t>
    </r>
  </si>
  <si>
    <r>
      <t>Note</t>
    </r>
    <r>
      <rPr>
        <sz val="10"/>
        <rFont val="Arial"/>
        <family val="2"/>
      </rPr>
      <t xml:space="preserve"> : </t>
    </r>
    <r>
      <rPr>
        <sz val="9"/>
        <rFont val="Arial"/>
        <family val="2"/>
      </rPr>
      <t>(*)depuis</t>
    </r>
    <r>
      <rPr>
        <sz val="10"/>
        <rFont val="Arial"/>
        <family val="2"/>
      </rPr>
      <t xml:space="preserve"> 2009, "La lutte contre le réchauffement de la planète" a remplacé "La lutte contre le réchauffement de la planète (et l’effet de serre)" et "Le recours à des technologies respectueuses de l’environnement" a remplacé "Le développement de nouvelles technologies respectueuses de l’environnement".</t>
    </r>
  </si>
  <si>
    <r>
      <t>Source</t>
    </r>
    <r>
      <rPr>
        <sz val="10"/>
        <rFont val="Arial"/>
        <family val="2"/>
      </rPr>
      <t xml:space="preserve"> : SOeS, volet Environnement des enquêtes sur les conditions de vie et aspirations des Français, réalisées par le Credoc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</si>
</sst>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\ _F_-;\-* #,##0\ _F_-;_-* &quot;-&quot;??\ _F_-;_-@_-"/>
    <numFmt numFmtId="167" formatCode="0.0"/>
    <numFmt numFmtId="168" formatCode="0;[Red]0"/>
    <numFmt numFmtId="169" formatCode="0_ ;\-0\ "/>
    <numFmt numFmtId="170" formatCode="[$-40C]dddd\ d\ mmmm\ yyyy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9" fontId="1" fillId="0" borderId="12" xfId="5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9" fontId="1" fillId="0" borderId="16" xfId="5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9" fontId="1" fillId="0" borderId="19" xfId="5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2" fontId="1" fillId="20" borderId="20" xfId="50" applyNumberFormat="1" applyFont="1" applyFill="1" applyBorder="1" applyAlignment="1">
      <alignment horizontal="center" vertical="center" wrapText="1"/>
    </xf>
    <xf numFmtId="2" fontId="1" fillId="0" borderId="16" xfId="50" applyNumberFormat="1" applyFont="1" applyBorder="1" applyAlignment="1">
      <alignment horizontal="center" vertical="center" wrapText="1"/>
    </xf>
    <xf numFmtId="1" fontId="2" fillId="0" borderId="10" xfId="50" applyNumberFormat="1" applyFont="1" applyBorder="1" applyAlignment="1">
      <alignment horizontal="center" vertical="center" wrapText="1"/>
    </xf>
    <xf numFmtId="1" fontId="1" fillId="20" borderId="21" xfId="50" applyNumberFormat="1" applyFont="1" applyFill="1" applyBorder="1" applyAlignment="1">
      <alignment horizontal="center" vertical="center" wrapText="1"/>
    </xf>
    <xf numFmtId="1" fontId="0" fillId="0" borderId="11" xfId="50" applyNumberFormat="1" applyFont="1" applyBorder="1" applyAlignment="1">
      <alignment horizontal="center" vertical="center" wrapText="1"/>
    </xf>
    <xf numFmtId="1" fontId="1" fillId="0" borderId="12" xfId="50" applyNumberFormat="1" applyFont="1" applyBorder="1" applyAlignment="1">
      <alignment horizontal="center" vertical="center" wrapText="1"/>
    </xf>
    <xf numFmtId="1" fontId="1" fillId="20" borderId="20" xfId="50" applyNumberFormat="1" applyFont="1" applyFill="1" applyBorder="1" applyAlignment="1">
      <alignment horizontal="center" vertical="center" wrapText="1"/>
    </xf>
    <xf numFmtId="1" fontId="1" fillId="0" borderId="16" xfId="50" applyNumberFormat="1" applyFont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51"/>
          <c:w val="0.701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Données!$U$7</c:f>
              <c:strCache>
                <c:ptCount val="1"/>
                <c:pt idx="0">
                  <c:v>La lutte contre le réchauffement de la planète (*)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Données!$V$7:$Z$7</c:f>
              <c:numCache>
                <c:ptCount val="5"/>
                <c:pt idx="0">
                  <c:v>0.46</c:v>
                </c:pt>
                <c:pt idx="1">
                  <c:v>0.4</c:v>
                </c:pt>
                <c:pt idx="2">
                  <c:v>0.30000000000000004</c:v>
                </c:pt>
                <c:pt idx="3">
                  <c:v>0.31</c:v>
                </c:pt>
                <c:pt idx="4">
                  <c:v>0.41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Données!$U$8</c:f>
              <c:strCache>
                <c:ptCount val="1"/>
                <c:pt idx="0">
                  <c:v>La lutte contre la pollution de l’eau, des rivières et des lacs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Données!$V$8:$Z$8</c:f>
              <c:numCache>
                <c:ptCount val="5"/>
                <c:pt idx="0">
                  <c:v>0.26</c:v>
                </c:pt>
                <c:pt idx="1">
                  <c:v>0.29</c:v>
                </c:pt>
                <c:pt idx="2">
                  <c:v>0.33999999999999997</c:v>
                </c:pt>
                <c:pt idx="3">
                  <c:v>0.29</c:v>
                </c:pt>
                <c:pt idx="4">
                  <c:v>0.22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Données!$U$9</c:f>
              <c:strCache>
                <c:ptCount val="1"/>
                <c:pt idx="0">
                  <c:v>La réduction de la pollution de l’air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Données!$V$9:$Z$9</c:f>
              <c:numCache>
                <c:ptCount val="5"/>
                <c:pt idx="0">
                  <c:v>0.41</c:v>
                </c:pt>
                <c:pt idx="1">
                  <c:v>0.39</c:v>
                </c:pt>
                <c:pt idx="2">
                  <c:v>0.29000000000000004</c:v>
                </c:pt>
                <c:pt idx="3">
                  <c:v>0.28</c:v>
                </c:pt>
                <c:pt idx="4">
                  <c:v>0.29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Données!$U$10</c:f>
              <c:strCache>
                <c:ptCount val="1"/>
                <c:pt idx="0">
                  <c:v>La lutte contre les risques de l’industrie nucléaire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Données!$V$10:$Z$10</c:f>
              <c:numCache>
                <c:ptCount val="5"/>
                <c:pt idx="0">
                  <c:v>0.11</c:v>
                </c:pt>
                <c:pt idx="1">
                  <c:v>0.1</c:v>
                </c:pt>
                <c:pt idx="2">
                  <c:v>0.15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Données!$U$11</c:f>
              <c:strCache>
                <c:ptCount val="1"/>
                <c:pt idx="0">
                  <c:v>La prévention des risques naturels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Données!$V$11:$Z$11</c:f>
              <c:numCache>
                <c:ptCount val="5"/>
                <c:pt idx="0">
                  <c:v>0.14</c:v>
                </c:pt>
                <c:pt idx="1">
                  <c:v>0.11</c:v>
                </c:pt>
                <c:pt idx="2">
                  <c:v>0.22</c:v>
                </c:pt>
                <c:pt idx="3">
                  <c:v>0.2</c:v>
                </c:pt>
                <c:pt idx="4">
                  <c:v>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Données!$U$12</c:f>
              <c:strCache>
                <c:ptCount val="1"/>
                <c:pt idx="0">
                  <c:v>Le recours à des technologies respectueuses de l’environnement (*)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Données!$V$12:$Z$12</c:f>
              <c:numCache>
                <c:ptCount val="5"/>
                <c:pt idx="0">
                  <c:v>0.2</c:v>
                </c:pt>
                <c:pt idx="1">
                  <c:v>0.21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Données!$U$13</c:f>
              <c:strCache>
                <c:ptCount val="1"/>
                <c:pt idx="0">
                  <c:v>La sauvegarde des plantes et des animaux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Données!$V$13:$Z$13</c:f>
              <c:numCache>
                <c:ptCount val="5"/>
                <c:pt idx="0">
                  <c:v>0.17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Données!$U$14</c:f>
              <c:strCache>
                <c:ptCount val="1"/>
                <c:pt idx="0">
                  <c:v>L’élimination et le tri des déchets ménagers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Données!$V$14:$Z$14</c:f>
              <c:numCache>
                <c:ptCount val="5"/>
                <c:pt idx="0">
                  <c:v>0.11</c:v>
                </c:pt>
                <c:pt idx="1">
                  <c:v>0.12</c:v>
                </c:pt>
                <c:pt idx="2">
                  <c:v>0.16</c:v>
                </c:pt>
                <c:pt idx="3">
                  <c:v>0.15</c:v>
                </c:pt>
                <c:pt idx="4">
                  <c:v>0.11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Données!$U$15</c:f>
              <c:strCache>
                <c:ptCount val="1"/>
                <c:pt idx="0">
                  <c:v>La protection des paysages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Données!$V$15:$Z$15</c:f>
              <c:numCache>
                <c:ptCount val="5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Données!$U$16</c:f>
              <c:strCache>
                <c:ptCount val="1"/>
                <c:pt idx="0">
                  <c:v>La lutte contre le bruit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Données!$V$6:$Z$6</c:f>
              <c:numCache>
                <c:ptCount val="5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Données!$V$16:$Z$16</c:f>
              <c:numCache>
                <c:ptCount val="5"/>
                <c:pt idx="0">
                  <c:v>0.07</c:v>
                </c:pt>
                <c:pt idx="1">
                  <c:v>0.08</c:v>
                </c:pt>
                <c:pt idx="2">
                  <c:v>0.05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6161"/>
        <c:crosses val="autoZero"/>
        <c:auto val="1"/>
        <c:lblOffset val="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1925"/>
          <c:w val="0.2675"/>
          <c:h val="0.7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0.0015</cdr:y>
    </cdr:from>
    <cdr:to>
      <cdr:x>0.99875</cdr:x>
      <cdr:y>0.10425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91725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actions que l’État doit mener en priorité dans le domaine de la protection de l'environnement 
</a:t>
          </a:r>
        </a:p>
      </cdr:txBody>
    </cdr:sp>
  </cdr:relSizeAnchor>
  <cdr:relSizeAnchor xmlns:cdr="http://schemas.openxmlformats.org/drawingml/2006/chartDrawing">
    <cdr:from>
      <cdr:x>0.003</cdr:x>
      <cdr:y>0.90725</cdr:y>
    </cdr:from>
    <cdr:to>
      <cdr:x>0.99775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" y="5219700"/>
          <a:ext cx="92011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(*) depuis 2009, "La lutte contre le réchauffement de la planète" a remplacé "La lutte contre le réchauffement de la planète (et l’effet de serre)" et "Le recours à des technologies respectueuses de l’environnement" a remplacé "Le développement de nouvelles technologies respectueuses de l’environnement".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SOeS, volet Environnement des enquêtes sur les "conditions de vie et aspirations des Français" réalisées par le Credoc</a:t>
          </a:r>
        </a:p>
      </cdr:txBody>
    </cdr:sp>
  </cdr:relSizeAnchor>
  <cdr:relSizeAnchor xmlns:cdr="http://schemas.openxmlformats.org/drawingml/2006/chartDrawing">
    <cdr:from>
      <cdr:x>0.02525</cdr:x>
      <cdr:y>0.105</cdr:y>
    </cdr:from>
    <cdr:to>
      <cdr:x>0.337</cdr:x>
      <cdr:y>0.14625</cdr:y>
    </cdr:to>
    <cdr:sp>
      <cdr:nvSpPr>
        <cdr:cNvPr id="3" name="ZoneTexte 3"/>
        <cdr:cNvSpPr txBox="1">
          <a:spLocks noChangeArrowheads="1"/>
        </cdr:cNvSpPr>
      </cdr:nvSpPr>
      <cdr:spPr>
        <a:xfrm>
          <a:off x="228600" y="600075"/>
          <a:ext cx="2886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 des deux premières réponses en 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61.00390625" style="1" customWidth="1"/>
    <col min="2" max="2" width="8.7109375" style="1" customWidth="1"/>
    <col min="3" max="19" width="8.8515625" style="1" customWidth="1"/>
    <col min="20" max="20" width="11.421875" style="1" customWidth="1"/>
    <col min="21" max="21" width="42.421875" style="1" customWidth="1"/>
    <col min="22" max="16384" width="11.421875" style="1" customWidth="1"/>
  </cols>
  <sheetData>
    <row r="1" spans="1:13" ht="2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12.75">
      <c r="A3" s="1" t="s">
        <v>10</v>
      </c>
    </row>
    <row r="4" ht="13.5" thickBot="1">
      <c r="A4" s="2"/>
    </row>
    <row r="5" spans="1:26" s="8" customFormat="1" ht="21" customHeight="1" thickBot="1">
      <c r="A5" s="7"/>
      <c r="B5" s="28">
        <v>2007</v>
      </c>
      <c r="C5" s="29"/>
      <c r="D5" s="30"/>
      <c r="E5" s="28">
        <v>2009</v>
      </c>
      <c r="F5" s="29"/>
      <c r="G5" s="30"/>
      <c r="H5" s="28">
        <v>2010</v>
      </c>
      <c r="I5" s="29"/>
      <c r="J5" s="30"/>
      <c r="K5" s="28">
        <v>2011</v>
      </c>
      <c r="L5" s="29"/>
      <c r="M5" s="30"/>
      <c r="N5" s="28">
        <v>2013</v>
      </c>
      <c r="O5" s="29"/>
      <c r="P5" s="30"/>
      <c r="Q5" s="28">
        <v>2013</v>
      </c>
      <c r="R5" s="29"/>
      <c r="S5" s="30"/>
      <c r="V5" s="31" t="s">
        <v>14</v>
      </c>
      <c r="W5" s="31"/>
      <c r="X5" s="31"/>
      <c r="Y5" s="31"/>
      <c r="Z5" s="31"/>
    </row>
    <row r="6" spans="1:26" s="8" customFormat="1" ht="24.75" customHeight="1" thickBot="1">
      <c r="A6" s="9"/>
      <c r="B6" s="3" t="s">
        <v>15</v>
      </c>
      <c r="C6" s="4" t="s">
        <v>16</v>
      </c>
      <c r="D6" s="5" t="s">
        <v>0</v>
      </c>
      <c r="E6" s="3" t="s">
        <v>17</v>
      </c>
      <c r="F6" s="4" t="s">
        <v>16</v>
      </c>
      <c r="G6" s="5" t="s">
        <v>0</v>
      </c>
      <c r="H6" s="3" t="s">
        <v>15</v>
      </c>
      <c r="I6" s="4" t="s">
        <v>16</v>
      </c>
      <c r="J6" s="5" t="s">
        <v>0</v>
      </c>
      <c r="K6" s="3" t="s">
        <v>17</v>
      </c>
      <c r="L6" s="4" t="s">
        <v>16</v>
      </c>
      <c r="M6" s="5" t="s">
        <v>0</v>
      </c>
      <c r="N6" s="3" t="s">
        <v>17</v>
      </c>
      <c r="O6" s="4" t="s">
        <v>16</v>
      </c>
      <c r="P6" s="5" t="s">
        <v>0</v>
      </c>
      <c r="Q6" s="3" t="s">
        <v>15</v>
      </c>
      <c r="R6" s="4" t="s">
        <v>16</v>
      </c>
      <c r="S6" s="5" t="s">
        <v>0</v>
      </c>
      <c r="U6" s="1"/>
      <c r="V6" s="16">
        <v>2007</v>
      </c>
      <c r="W6" s="15">
        <v>2009</v>
      </c>
      <c r="X6" s="16">
        <v>2011</v>
      </c>
      <c r="Y6" s="15">
        <v>2013</v>
      </c>
      <c r="Z6" s="16">
        <v>2015</v>
      </c>
    </row>
    <row r="7" spans="1:26" s="8" customFormat="1" ht="21" customHeight="1">
      <c r="A7" s="10" t="s">
        <v>12</v>
      </c>
      <c r="B7" s="22">
        <f>0.25*100</f>
        <v>25</v>
      </c>
      <c r="C7" s="24">
        <f>0.21*100</f>
        <v>21</v>
      </c>
      <c r="D7" s="25">
        <f>0.46*100</f>
        <v>46</v>
      </c>
      <c r="E7" s="22">
        <f>0.22*100</f>
        <v>22</v>
      </c>
      <c r="F7" s="24">
        <f>0.19*100</f>
        <v>19</v>
      </c>
      <c r="G7" s="25">
        <f>0.4*100</f>
        <v>40</v>
      </c>
      <c r="H7" s="22">
        <f>0.21*100</f>
        <v>21</v>
      </c>
      <c r="I7" s="24">
        <f>0.17*100</f>
        <v>17</v>
      </c>
      <c r="J7" s="25">
        <f>0.38*100</f>
        <v>38</v>
      </c>
      <c r="K7" s="22">
        <f>0.17*100</f>
        <v>17</v>
      </c>
      <c r="L7" s="24">
        <f>0.13*100</f>
        <v>13</v>
      </c>
      <c r="M7" s="25">
        <f>0.3*100</f>
        <v>30</v>
      </c>
      <c r="N7" s="22">
        <f>0.18*100</f>
        <v>18</v>
      </c>
      <c r="O7" s="24">
        <f>0.13*100</f>
        <v>13</v>
      </c>
      <c r="P7" s="25">
        <f>0.31*100</f>
        <v>31</v>
      </c>
      <c r="Q7" s="22">
        <f>0.23*100</f>
        <v>23</v>
      </c>
      <c r="R7" s="24">
        <f>0.18*100</f>
        <v>18</v>
      </c>
      <c r="S7" s="25">
        <f>0.41*100</f>
        <v>41</v>
      </c>
      <c r="U7" s="10" t="s">
        <v>12</v>
      </c>
      <c r="V7" s="17">
        <v>0.46</v>
      </c>
      <c r="W7" s="17">
        <v>0.4</v>
      </c>
      <c r="X7" s="17">
        <v>0.30000000000000004</v>
      </c>
      <c r="Y7" s="17">
        <v>0.31</v>
      </c>
      <c r="Z7" s="17">
        <v>0.41</v>
      </c>
    </row>
    <row r="8" spans="1:26" s="8" customFormat="1" ht="26.25" customHeight="1">
      <c r="A8" s="12" t="s">
        <v>3</v>
      </c>
      <c r="B8" s="22">
        <f>0.08*100</f>
        <v>8</v>
      </c>
      <c r="C8" s="24">
        <f>0.18*100</f>
        <v>18</v>
      </c>
      <c r="D8" s="25">
        <f>0.26*100</f>
        <v>26</v>
      </c>
      <c r="E8" s="22">
        <f>0.1*100</f>
        <v>10</v>
      </c>
      <c r="F8" s="24">
        <f>0.19*100</f>
        <v>19</v>
      </c>
      <c r="G8" s="25">
        <f>0.29*100</f>
        <v>28.999999999999996</v>
      </c>
      <c r="H8" s="22">
        <f>0.12*100</f>
        <v>12</v>
      </c>
      <c r="I8" s="24">
        <f>0.2*100</f>
        <v>20</v>
      </c>
      <c r="J8" s="25">
        <f>0.32*100</f>
        <v>32</v>
      </c>
      <c r="K8" s="22">
        <f>0.13*100</f>
        <v>13</v>
      </c>
      <c r="L8" s="24">
        <f>0.21*100</f>
        <v>21</v>
      </c>
      <c r="M8" s="25">
        <f>0.34*100</f>
        <v>34</v>
      </c>
      <c r="N8" s="22">
        <f>0.13*100</f>
        <v>13</v>
      </c>
      <c r="O8" s="24">
        <f>0.16*100</f>
        <v>16</v>
      </c>
      <c r="P8" s="25">
        <f>0.29*100</f>
        <v>28.999999999999996</v>
      </c>
      <c r="Q8" s="22">
        <f>0.08*100</f>
        <v>8</v>
      </c>
      <c r="R8" s="24">
        <f>0.14*100</f>
        <v>14.000000000000002</v>
      </c>
      <c r="S8" s="25">
        <f>0.22*100</f>
        <v>22</v>
      </c>
      <c r="U8" s="12" t="s">
        <v>3</v>
      </c>
      <c r="V8" s="11">
        <v>0.26</v>
      </c>
      <c r="W8" s="11">
        <v>0.29</v>
      </c>
      <c r="X8" s="11">
        <v>0.33999999999999997</v>
      </c>
      <c r="Y8" s="11">
        <v>0.29</v>
      </c>
      <c r="Z8" s="11">
        <v>0.22</v>
      </c>
    </row>
    <row r="9" spans="1:26" s="8" customFormat="1" ht="21" customHeight="1">
      <c r="A9" s="12" t="s">
        <v>2</v>
      </c>
      <c r="B9" s="22">
        <f>0.26*100</f>
        <v>26</v>
      </c>
      <c r="C9" s="24">
        <f>0.15*100</f>
        <v>15</v>
      </c>
      <c r="D9" s="25">
        <f>0.41*100</f>
        <v>41</v>
      </c>
      <c r="E9" s="22">
        <f>0.24*100</f>
        <v>24</v>
      </c>
      <c r="F9" s="24">
        <f>0.15*100</f>
        <v>15</v>
      </c>
      <c r="G9" s="25">
        <f>0.39*100</f>
        <v>39</v>
      </c>
      <c r="H9" s="22">
        <f>0.21*100</f>
        <v>21</v>
      </c>
      <c r="I9" s="24">
        <f>0.13*100</f>
        <v>13</v>
      </c>
      <c r="J9" s="25">
        <f>0.34*100</f>
        <v>34</v>
      </c>
      <c r="K9" s="22">
        <f>0.17*100</f>
        <v>17</v>
      </c>
      <c r="L9" s="24">
        <f>0.12*100</f>
        <v>12</v>
      </c>
      <c r="M9" s="25">
        <f>0.29*100</f>
        <v>28.999999999999996</v>
      </c>
      <c r="N9" s="22">
        <f>0.18*100</f>
        <v>18</v>
      </c>
      <c r="O9" s="24">
        <f>0.1*100</f>
        <v>10</v>
      </c>
      <c r="P9" s="25">
        <f>0.28*100</f>
        <v>28.000000000000004</v>
      </c>
      <c r="Q9" s="22">
        <f>0.16*100</f>
        <v>16</v>
      </c>
      <c r="R9" s="24">
        <f>0.12*100</f>
        <v>12</v>
      </c>
      <c r="S9" s="25">
        <f>0.29*100</f>
        <v>28.999999999999996</v>
      </c>
      <c r="U9" s="12" t="s">
        <v>2</v>
      </c>
      <c r="V9" s="11">
        <v>0.41</v>
      </c>
      <c r="W9" s="11">
        <v>0.39</v>
      </c>
      <c r="X9" s="11">
        <v>0.29000000000000004</v>
      </c>
      <c r="Y9" s="11">
        <v>0.28</v>
      </c>
      <c r="Z9" s="11">
        <v>0.29</v>
      </c>
    </row>
    <row r="10" spans="1:26" s="8" customFormat="1" ht="21" customHeight="1">
      <c r="A10" s="12" t="s">
        <v>7</v>
      </c>
      <c r="B10" s="22">
        <f>0.04*100</f>
        <v>4</v>
      </c>
      <c r="C10" s="24">
        <f>0.07*100</f>
        <v>7.000000000000001</v>
      </c>
      <c r="D10" s="25">
        <f>0.11*100</f>
        <v>11</v>
      </c>
      <c r="E10" s="22">
        <f>0.03*100</f>
        <v>3</v>
      </c>
      <c r="F10" s="24">
        <f>0.06*100</f>
        <v>6</v>
      </c>
      <c r="G10" s="25">
        <f>0.1*100</f>
        <v>10</v>
      </c>
      <c r="H10" s="22">
        <f>0.04*100</f>
        <v>4</v>
      </c>
      <c r="I10" s="24">
        <f>0.06*100</f>
        <v>6</v>
      </c>
      <c r="J10" s="25">
        <f>0.1*100</f>
        <v>10</v>
      </c>
      <c r="K10" s="22">
        <f>0.06*100</f>
        <v>6</v>
      </c>
      <c r="L10" s="24">
        <f>0.09*100</f>
        <v>9</v>
      </c>
      <c r="M10" s="25">
        <f>0.15*100</f>
        <v>15</v>
      </c>
      <c r="N10" s="22">
        <f>0.12*100</f>
        <v>12</v>
      </c>
      <c r="O10" s="24">
        <f>0.13*100</f>
        <v>13</v>
      </c>
      <c r="P10" s="25">
        <f>0.25*100</f>
        <v>25</v>
      </c>
      <c r="Q10" s="22">
        <f>0.05*100</f>
        <v>5</v>
      </c>
      <c r="R10" s="24">
        <f>0.08*100</f>
        <v>8</v>
      </c>
      <c r="S10" s="25">
        <f>0.13*100</f>
        <v>13</v>
      </c>
      <c r="U10" s="12" t="s">
        <v>7</v>
      </c>
      <c r="V10" s="11">
        <v>0.11</v>
      </c>
      <c r="W10" s="11">
        <v>0.1</v>
      </c>
      <c r="X10" s="11">
        <v>0.15</v>
      </c>
      <c r="Y10" s="11">
        <v>0.25</v>
      </c>
      <c r="Z10" s="11">
        <v>0.13</v>
      </c>
    </row>
    <row r="11" spans="1:26" s="8" customFormat="1" ht="21" customHeight="1">
      <c r="A11" s="12" t="s">
        <v>6</v>
      </c>
      <c r="B11" s="22">
        <f>0.07*100</f>
        <v>7.000000000000001</v>
      </c>
      <c r="C11" s="24">
        <f>0.07*100</f>
        <v>7.000000000000001</v>
      </c>
      <c r="D11" s="25">
        <f>0.14*100</f>
        <v>14.000000000000002</v>
      </c>
      <c r="E11" s="22">
        <f>0.06*100</f>
        <v>6</v>
      </c>
      <c r="F11" s="24">
        <f>0.06*100</f>
        <v>6</v>
      </c>
      <c r="G11" s="25">
        <f>0.11*100</f>
        <v>11</v>
      </c>
      <c r="H11" s="22">
        <f>0.05*100</f>
        <v>5</v>
      </c>
      <c r="I11" s="24">
        <f>0.07*100</f>
        <v>7.000000000000001</v>
      </c>
      <c r="J11" s="25">
        <f>0.12*100</f>
        <v>12</v>
      </c>
      <c r="K11" s="22">
        <f>0.12*100</f>
        <v>12</v>
      </c>
      <c r="L11" s="24">
        <f>0.1*100</f>
        <v>10</v>
      </c>
      <c r="M11" s="25">
        <f>0.22*100</f>
        <v>22</v>
      </c>
      <c r="N11" s="22">
        <f>0.11*100</f>
        <v>11</v>
      </c>
      <c r="O11" s="24">
        <f>0.09*100</f>
        <v>9</v>
      </c>
      <c r="P11" s="25">
        <f>0.2*100</f>
        <v>20</v>
      </c>
      <c r="Q11" s="22">
        <f>0.17*100</f>
        <v>17</v>
      </c>
      <c r="R11" s="24">
        <f>0.12*100</f>
        <v>12</v>
      </c>
      <c r="S11" s="25">
        <f>0.3*100</f>
        <v>30</v>
      </c>
      <c r="U11" s="12" t="s">
        <v>6</v>
      </c>
      <c r="V11" s="11">
        <v>0.14</v>
      </c>
      <c r="W11" s="11">
        <v>0.11</v>
      </c>
      <c r="X11" s="11">
        <v>0.22</v>
      </c>
      <c r="Y11" s="11">
        <v>0.2</v>
      </c>
      <c r="Z11" s="11">
        <v>0.3</v>
      </c>
    </row>
    <row r="12" spans="1:26" s="8" customFormat="1" ht="26.25" customHeight="1">
      <c r="A12" s="12" t="s">
        <v>13</v>
      </c>
      <c r="B12" s="22">
        <f>0.08*100</f>
        <v>8</v>
      </c>
      <c r="C12" s="24">
        <f>0.12*100</f>
        <v>12</v>
      </c>
      <c r="D12" s="25">
        <f>0.2*100</f>
        <v>20</v>
      </c>
      <c r="E12" s="22">
        <f>0.1*100</f>
        <v>10</v>
      </c>
      <c r="F12" s="24">
        <f>0.11*100</f>
        <v>11</v>
      </c>
      <c r="G12" s="25">
        <f>0.21*100</f>
        <v>21</v>
      </c>
      <c r="H12" s="22">
        <f>0.1*100</f>
        <v>10</v>
      </c>
      <c r="I12" s="24">
        <f>0.11*100</f>
        <v>11</v>
      </c>
      <c r="J12" s="25">
        <f>0.21*100</f>
        <v>21</v>
      </c>
      <c r="K12" s="22">
        <f>0.09*100</f>
        <v>9</v>
      </c>
      <c r="L12" s="24">
        <f>0.12*100</f>
        <v>12</v>
      </c>
      <c r="M12" s="25">
        <f>0.21*100</f>
        <v>21</v>
      </c>
      <c r="N12" s="22">
        <f>0.06*100</f>
        <v>6</v>
      </c>
      <c r="O12" s="24">
        <f>0.13*100</f>
        <v>13</v>
      </c>
      <c r="P12" s="25">
        <f>0.19*100</f>
        <v>19</v>
      </c>
      <c r="Q12" s="22">
        <f>0.06*100</f>
        <v>6</v>
      </c>
      <c r="R12" s="24">
        <f>0.12*100</f>
        <v>12</v>
      </c>
      <c r="S12" s="25">
        <f>0.18*100</f>
        <v>18</v>
      </c>
      <c r="U12" s="12" t="s">
        <v>13</v>
      </c>
      <c r="V12" s="11">
        <v>0.2</v>
      </c>
      <c r="W12" s="11">
        <v>0.21</v>
      </c>
      <c r="X12" s="11">
        <v>0.21</v>
      </c>
      <c r="Y12" s="11">
        <v>0.19</v>
      </c>
      <c r="Z12" s="11">
        <v>0.18</v>
      </c>
    </row>
    <row r="13" spans="1:26" s="8" customFormat="1" ht="21" customHeight="1">
      <c r="A13" s="12" t="s">
        <v>4</v>
      </c>
      <c r="B13" s="22">
        <f>0.09*100</f>
        <v>9</v>
      </c>
      <c r="C13" s="24">
        <f>0.08*100</f>
        <v>8</v>
      </c>
      <c r="D13" s="25">
        <f>0.17*100</f>
        <v>17</v>
      </c>
      <c r="E13" s="22">
        <f>0.11*100</f>
        <v>11</v>
      </c>
      <c r="F13" s="24">
        <f>0.09*100</f>
        <v>9</v>
      </c>
      <c r="G13" s="25">
        <f>0.2*100</f>
        <v>20</v>
      </c>
      <c r="H13" s="22">
        <f>0.12*100</f>
        <v>12</v>
      </c>
      <c r="I13" s="24">
        <f>0.1*100</f>
        <v>10</v>
      </c>
      <c r="J13" s="25">
        <f>0.22*100</f>
        <v>22</v>
      </c>
      <c r="K13" s="22">
        <f>0.11*100</f>
        <v>11</v>
      </c>
      <c r="L13" s="24">
        <f>0.07*100</f>
        <v>7.000000000000001</v>
      </c>
      <c r="M13" s="25">
        <f>0.18*100</f>
        <v>18</v>
      </c>
      <c r="N13" s="22">
        <f>0.09*100</f>
        <v>9</v>
      </c>
      <c r="O13" s="24">
        <f>0.09*100</f>
        <v>9</v>
      </c>
      <c r="P13" s="25">
        <f>0.18*100</f>
        <v>18</v>
      </c>
      <c r="Q13" s="22">
        <f>0.12*100</f>
        <v>12</v>
      </c>
      <c r="R13" s="24">
        <f>0.1*100</f>
        <v>10</v>
      </c>
      <c r="S13" s="25">
        <f>0.23*100</f>
        <v>23</v>
      </c>
      <c r="U13" s="12" t="s">
        <v>4</v>
      </c>
      <c r="V13" s="11">
        <v>0.17</v>
      </c>
      <c r="W13" s="11">
        <v>0.2</v>
      </c>
      <c r="X13" s="11">
        <v>0.18</v>
      </c>
      <c r="Y13" s="11">
        <v>0.18</v>
      </c>
      <c r="Z13" s="11">
        <v>0.23</v>
      </c>
    </row>
    <row r="14" spans="1:26" s="8" customFormat="1" ht="21" customHeight="1">
      <c r="A14" s="12" t="s">
        <v>5</v>
      </c>
      <c r="B14" s="22">
        <f>0.04*100</f>
        <v>4</v>
      </c>
      <c r="C14" s="24">
        <f>0.07*100</f>
        <v>7.000000000000001</v>
      </c>
      <c r="D14" s="25">
        <f>0.11*100</f>
        <v>11</v>
      </c>
      <c r="E14" s="22">
        <f>0.04*100</f>
        <v>4</v>
      </c>
      <c r="F14" s="24">
        <f>0.08*100</f>
        <v>8</v>
      </c>
      <c r="G14" s="25">
        <f>0.12*100</f>
        <v>12</v>
      </c>
      <c r="H14" s="22">
        <f>0.04*100</f>
        <v>4</v>
      </c>
      <c r="I14" s="24">
        <f>0.06*100</f>
        <v>6</v>
      </c>
      <c r="J14" s="25">
        <f>0.1*100</f>
        <v>10</v>
      </c>
      <c r="K14" s="22">
        <f>0.06*100</f>
        <v>6</v>
      </c>
      <c r="L14" s="24">
        <f>0.1*100</f>
        <v>10</v>
      </c>
      <c r="M14" s="25">
        <f>0.16*100</f>
        <v>16</v>
      </c>
      <c r="N14" s="22">
        <f>0.05*100</f>
        <v>5</v>
      </c>
      <c r="O14" s="24">
        <f>0.1*100</f>
        <v>10</v>
      </c>
      <c r="P14" s="25">
        <f>0.15*100</f>
        <v>15</v>
      </c>
      <c r="Q14" s="22">
        <f>0.04*100</f>
        <v>4</v>
      </c>
      <c r="R14" s="24">
        <f>0.07*100</f>
        <v>7.000000000000001</v>
      </c>
      <c r="S14" s="25">
        <f>0.11*100</f>
        <v>11</v>
      </c>
      <c r="U14" s="12" t="s">
        <v>5</v>
      </c>
      <c r="V14" s="11">
        <v>0.11</v>
      </c>
      <c r="W14" s="11">
        <v>0.12</v>
      </c>
      <c r="X14" s="11">
        <v>0.16</v>
      </c>
      <c r="Y14" s="11">
        <v>0.15</v>
      </c>
      <c r="Z14" s="11">
        <v>0.11</v>
      </c>
    </row>
    <row r="15" spans="1:26" s="8" customFormat="1" ht="21" customHeight="1">
      <c r="A15" s="12" t="s">
        <v>8</v>
      </c>
      <c r="B15" s="22">
        <f>0.05*100</f>
        <v>5</v>
      </c>
      <c r="C15" s="24">
        <f>0.03*100</f>
        <v>3</v>
      </c>
      <c r="D15" s="25">
        <f>0.08*100</f>
        <v>8</v>
      </c>
      <c r="E15" s="22">
        <f>0.05*100</f>
        <v>5</v>
      </c>
      <c r="F15" s="24">
        <f>0.04*100</f>
        <v>4</v>
      </c>
      <c r="G15" s="25">
        <f>0.09*100</f>
        <v>9</v>
      </c>
      <c r="H15" s="22">
        <f>0.06*100</f>
        <v>6</v>
      </c>
      <c r="I15" s="24">
        <f>0.05*100</f>
        <v>5</v>
      </c>
      <c r="J15" s="25">
        <f>0.11*100</f>
        <v>11</v>
      </c>
      <c r="K15" s="22">
        <f>0.05*100</f>
        <v>5</v>
      </c>
      <c r="L15" s="24">
        <f>0.05*100</f>
        <v>5</v>
      </c>
      <c r="M15" s="25">
        <f>0.1*100</f>
        <v>10</v>
      </c>
      <c r="N15" s="22">
        <f>0.05*100</f>
        <v>5</v>
      </c>
      <c r="O15" s="24">
        <f>0.04*100</f>
        <v>4</v>
      </c>
      <c r="P15" s="25">
        <f>0.09*100</f>
        <v>9</v>
      </c>
      <c r="Q15" s="22">
        <f>0.05*100</f>
        <v>5</v>
      </c>
      <c r="R15" s="24">
        <f>0.04*100</f>
        <v>4</v>
      </c>
      <c r="S15" s="25">
        <f>0.09*100</f>
        <v>9</v>
      </c>
      <c r="U15" s="12" t="s">
        <v>8</v>
      </c>
      <c r="V15" s="11">
        <v>0.08</v>
      </c>
      <c r="W15" s="11">
        <v>0.09</v>
      </c>
      <c r="X15" s="11">
        <v>0.1</v>
      </c>
      <c r="Y15" s="11">
        <v>0.09</v>
      </c>
      <c r="Z15" s="11">
        <v>0.09</v>
      </c>
    </row>
    <row r="16" spans="1:26" s="8" customFormat="1" ht="21" customHeight="1" thickBot="1">
      <c r="A16" s="12" t="s">
        <v>9</v>
      </c>
      <c r="B16" s="22">
        <f>0.04*100</f>
        <v>4</v>
      </c>
      <c r="C16" s="24">
        <f>0.03*100</f>
        <v>3</v>
      </c>
      <c r="D16" s="25">
        <f>0.07*100</f>
        <v>7.000000000000001</v>
      </c>
      <c r="E16" s="22">
        <f>0.05*100</f>
        <v>5</v>
      </c>
      <c r="F16" s="24">
        <f>0.03*100</f>
        <v>3</v>
      </c>
      <c r="G16" s="25">
        <f>0.08*100</f>
        <v>8</v>
      </c>
      <c r="H16" s="22">
        <f>0.04*100</f>
        <v>4</v>
      </c>
      <c r="I16" s="24">
        <f>0.04*100</f>
        <v>4</v>
      </c>
      <c r="J16" s="25">
        <f>0.08*100</f>
        <v>8</v>
      </c>
      <c r="K16" s="22">
        <f>0.03*100</f>
        <v>3</v>
      </c>
      <c r="L16" s="24">
        <f>0.02*100</f>
        <v>2</v>
      </c>
      <c r="M16" s="25">
        <f>0.05*100</f>
        <v>5</v>
      </c>
      <c r="N16" s="22">
        <f>0.03*100</f>
        <v>3</v>
      </c>
      <c r="O16" s="24">
        <f>0.02*100</f>
        <v>2</v>
      </c>
      <c r="P16" s="25">
        <f>0.05*100</f>
        <v>5</v>
      </c>
      <c r="Q16" s="22">
        <f>0.02*100</f>
        <v>2</v>
      </c>
      <c r="R16" s="24">
        <f>0.01*100</f>
        <v>1</v>
      </c>
      <c r="S16" s="25">
        <f>0.03*100</f>
        <v>3</v>
      </c>
      <c r="U16" s="18" t="s">
        <v>9</v>
      </c>
      <c r="V16" s="14">
        <v>0.07</v>
      </c>
      <c r="W16" s="14">
        <v>0.08</v>
      </c>
      <c r="X16" s="14">
        <v>0.05</v>
      </c>
      <c r="Y16" s="14">
        <v>0.05</v>
      </c>
      <c r="Z16" s="14">
        <v>0.03</v>
      </c>
    </row>
    <row r="17" spans="1:19" s="8" customFormat="1" ht="21" customHeight="1" thickBot="1">
      <c r="A17" s="13" t="s">
        <v>1</v>
      </c>
      <c r="B17" s="23">
        <f>1*100</f>
        <v>100</v>
      </c>
      <c r="C17" s="26">
        <f>1*100</f>
        <v>100</v>
      </c>
      <c r="D17" s="27"/>
      <c r="E17" s="23">
        <f>1*100</f>
        <v>100</v>
      </c>
      <c r="F17" s="26">
        <f>1*100</f>
        <v>100</v>
      </c>
      <c r="G17" s="27"/>
      <c r="H17" s="23">
        <f>1*100</f>
        <v>100</v>
      </c>
      <c r="I17" s="26">
        <f>1*100</f>
        <v>100</v>
      </c>
      <c r="J17" s="27"/>
      <c r="K17" s="23">
        <f>1*100</f>
        <v>100</v>
      </c>
      <c r="L17" s="26">
        <f>1*100</f>
        <v>100</v>
      </c>
      <c r="M17" s="27"/>
      <c r="N17" s="23">
        <f>1*100</f>
        <v>100</v>
      </c>
      <c r="O17" s="26">
        <f>1*100</f>
        <v>100</v>
      </c>
      <c r="P17" s="27"/>
      <c r="Q17" s="23"/>
      <c r="R17" s="20"/>
      <c r="S17" s="21"/>
    </row>
    <row r="18" spans="2:18" ht="12.75">
      <c r="B18" s="6"/>
      <c r="C18" s="6"/>
      <c r="E18" s="6"/>
      <c r="F18" s="6"/>
      <c r="H18" s="6"/>
      <c r="I18" s="6"/>
      <c r="K18" s="6"/>
      <c r="L18" s="6"/>
      <c r="N18" s="6"/>
      <c r="O18" s="6"/>
      <c r="Q18" s="6"/>
      <c r="R18" s="6"/>
    </row>
    <row r="19" spans="1:10" ht="39.75" customHeight="1">
      <c r="A19" s="32" t="s">
        <v>18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7" ht="12.75">
      <c r="A20" s="34" t="s">
        <v>19</v>
      </c>
      <c r="B20" s="35"/>
      <c r="C20" s="35"/>
      <c r="D20" s="35"/>
      <c r="E20" s="35"/>
      <c r="F20" s="35"/>
      <c r="G20" s="35"/>
    </row>
  </sheetData>
  <sheetProtection/>
  <mergeCells count="10">
    <mergeCell ref="A1:M1"/>
    <mergeCell ref="K5:M5"/>
    <mergeCell ref="A20:G20"/>
    <mergeCell ref="B5:D5"/>
    <mergeCell ref="E5:G5"/>
    <mergeCell ref="H5:J5"/>
    <mergeCell ref="Q5:S5"/>
    <mergeCell ref="V5:Z5"/>
    <mergeCell ref="N5:P5"/>
    <mergeCell ref="A19:J19"/>
  </mergeCells>
  <printOptions/>
  <pageMargins left="0.49" right="0.37" top="0.59" bottom="1" header="0.4921259845" footer="0.4921259845"/>
  <pageSetup fitToHeight="1" fitToWidth="1" horizontalDpi="600" verticalDpi="600" orientation="landscape" paperSize="9" scale="93" r:id="rId1"/>
  <headerFooter alignWithMargins="0"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2011-09-14T06:47:17Z</cp:lastPrinted>
  <dcterms:created xsi:type="dcterms:W3CDTF">2009-12-22T15:29:02Z</dcterms:created>
  <dcterms:modified xsi:type="dcterms:W3CDTF">2016-02-26T09:54:32Z</dcterms:modified>
  <cp:category/>
  <cp:version/>
  <cp:contentType/>
  <cp:contentStatus/>
</cp:coreProperties>
</file>